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3" sheetId="1" r:id="rId1"/>
    <sheet name="Лист2" sheetId="2" r:id="rId2"/>
    <sheet name="Лист1" sheetId="3" r:id="rId3"/>
  </sheets>
  <definedNames>
    <definedName name="_xlnm.Print_Area" localSheetId="2">'Лист1'!$A$1:$X$33</definedName>
  </definedNames>
  <calcPr fullCalcOnLoad="1"/>
</workbook>
</file>

<file path=xl/sharedStrings.xml><?xml version="1.0" encoding="utf-8"?>
<sst xmlns="http://schemas.openxmlformats.org/spreadsheetml/2006/main" count="162" uniqueCount="119">
  <si>
    <t>Часть VII.</t>
  </si>
  <si>
    <t xml:space="preserve">Тарифы комиссионного вознаграждения за услуги по предоставлению  ячеек депозитарного шкафа в хранилище  Банка </t>
  </si>
  <si>
    <t>1.</t>
  </si>
  <si>
    <t>2.</t>
  </si>
  <si>
    <t>За услуги по предоставлению ячейки при ежемесячной оплате ячейки</t>
  </si>
  <si>
    <t>Группа</t>
  </si>
  <si>
    <t>Размер ячейки</t>
  </si>
  <si>
    <t>Каждый месяц</t>
  </si>
  <si>
    <t>I</t>
  </si>
  <si>
    <t>400 рублей</t>
  </si>
  <si>
    <t>II</t>
  </si>
  <si>
    <t>320 рублей</t>
  </si>
  <si>
    <t>350 рублей</t>
  </si>
  <si>
    <t>III</t>
  </si>
  <si>
    <t>IV</t>
  </si>
  <si>
    <t>200 рублей</t>
  </si>
  <si>
    <t>3.</t>
  </si>
  <si>
    <t>За услуги предоставления ячейки при единовременной оплате ячейки (в рублях)</t>
  </si>
  <si>
    <t>Срок аренды</t>
  </si>
  <si>
    <t>1 мес.</t>
  </si>
  <si>
    <t>2 мес.</t>
  </si>
  <si>
    <t>3 мес.</t>
  </si>
  <si>
    <t>4 мес.</t>
  </si>
  <si>
    <t>5 мес.</t>
  </si>
  <si>
    <t>6 мес.</t>
  </si>
  <si>
    <t>7 мес.</t>
  </si>
  <si>
    <t>8 мес.</t>
  </si>
  <si>
    <t>9 мес.</t>
  </si>
  <si>
    <t>10 мес.</t>
  </si>
  <si>
    <t>11 мес.</t>
  </si>
  <si>
    <t>12 мес.</t>
  </si>
  <si>
    <t>Ячейка</t>
  </si>
  <si>
    <t>I группа</t>
  </si>
  <si>
    <t>за весь срок</t>
  </si>
  <si>
    <t>в месяц</t>
  </si>
  <si>
    <t>II группа</t>
  </si>
  <si>
    <t>III группа</t>
  </si>
  <si>
    <t>IV группа</t>
  </si>
  <si>
    <t>4.</t>
  </si>
  <si>
    <t>Залог за ключ</t>
  </si>
  <si>
    <t>5.</t>
  </si>
  <si>
    <t>За предоставление услуги «Обеспечение безопасности сделки»</t>
  </si>
  <si>
    <t>Примечания:</t>
  </si>
  <si>
    <t>I – III группа</t>
  </si>
  <si>
    <t xml:space="preserve">     1.  Тарифы установлены с учетом НДС.</t>
  </si>
  <si>
    <t xml:space="preserve">     2.  Для действующих договоров с единовременной формой оплаты новый тариф вступает в силу с даты пролонгации.</t>
  </si>
  <si>
    <t xml:space="preserve">     3.  За каждый день просрочки платежа при оказании услуги, указанной в п.1-3 взимается тариф в размере 20 рублей.</t>
  </si>
  <si>
    <t xml:space="preserve">     4.  За каждый день просрочки платежа при оказании услуги, указанной в п.5 взимается тариф в размере 150 рублей.</t>
  </si>
  <si>
    <r>
      <t>500</t>
    </r>
    <r>
      <rPr>
        <sz val="20"/>
        <rFont val="Times New Roman"/>
        <family val="1"/>
      </rPr>
      <t xml:space="preserve"> рублей</t>
    </r>
  </si>
  <si>
    <r>
      <t xml:space="preserve">200 </t>
    </r>
    <r>
      <rPr>
        <sz val="20"/>
        <rFont val="Times New Roman"/>
        <family val="1"/>
      </rPr>
      <t>рублей</t>
    </r>
  </si>
  <si>
    <t>За услуги по предоставлению ячейки на срок меньше одного месяца – 20 руб. за 1 день</t>
  </si>
  <si>
    <t>______________________________________________________________________Тарифный сборник ОАО "Выборг-банк" (часть VII)</t>
  </si>
  <si>
    <t>Тарифы действуют с 14.08.2006г.</t>
  </si>
  <si>
    <t>- предоставление ячейки на срок 40 дней и контроль исполнения условий завершения сделки</t>
  </si>
  <si>
    <t>5.1</t>
  </si>
  <si>
    <r>
      <t>3000</t>
    </r>
    <r>
      <rPr>
        <sz val="20"/>
        <rFont val="Times New Roman"/>
        <family val="1"/>
      </rPr>
      <t xml:space="preserve"> рублей, в т.ч. НДС</t>
    </r>
  </si>
  <si>
    <t>5.2</t>
  </si>
  <si>
    <t>- пересчет денежной наличности</t>
  </si>
  <si>
    <r>
      <t xml:space="preserve">0,05% </t>
    </r>
    <r>
      <rPr>
        <sz val="20"/>
        <rFont val="Times New Roman"/>
        <family val="1"/>
      </rPr>
      <t>от суммы,           без НДС</t>
    </r>
  </si>
  <si>
    <t>240х200х400  СПИСАТЬ???</t>
  </si>
  <si>
    <t>185х545х415</t>
  </si>
  <si>
    <t>75х255х415, 95х255х415</t>
  </si>
  <si>
    <r>
      <t xml:space="preserve">125*245*410, 125*255*410, 135*255*415, </t>
    </r>
    <r>
      <rPr>
        <sz val="20"/>
        <rFont val="Times New Roman"/>
        <family val="1"/>
      </rPr>
      <t xml:space="preserve"> </t>
    </r>
    <r>
      <rPr>
        <sz val="20"/>
        <color indexed="12"/>
        <rFont val="Times New Roman"/>
        <family val="1"/>
      </rPr>
      <t>135х260х415 - СПИСАТЬ??</t>
    </r>
    <r>
      <rPr>
        <sz val="20"/>
        <rFont val="Times New Roman"/>
        <family val="1"/>
      </rPr>
      <t xml:space="preserve">,175х245х410, 175х255х410, 185х255х415, 195х255х415, 280х245х410, 280х255х415,  285х255х415, 290х245х410   290х255х415 </t>
    </r>
  </si>
  <si>
    <t>В СУТКИ</t>
  </si>
  <si>
    <t>Тариф за 1 сутки</t>
  </si>
  <si>
    <t>- до 30 дней</t>
  </si>
  <si>
    <t>- от 31 до 90 дней</t>
  </si>
  <si>
    <t>- от 91 до 180 дней</t>
  </si>
  <si>
    <t>- от 181 до 270 дней</t>
  </si>
  <si>
    <t>- от 271 до 360 дней</t>
  </si>
  <si>
    <t>31-90</t>
  </si>
  <si>
    <t>91-180</t>
  </si>
  <si>
    <t>181-270</t>
  </si>
  <si>
    <t>271-360</t>
  </si>
  <si>
    <t>в сутки</t>
  </si>
  <si>
    <t>V</t>
  </si>
  <si>
    <t>V группа</t>
  </si>
  <si>
    <t>Классификация ячеек по группам в зависимости от размера ячейки</t>
  </si>
  <si>
    <t>3.1.</t>
  </si>
  <si>
    <t>I - III группа</t>
  </si>
  <si>
    <t>IV - V группа</t>
  </si>
  <si>
    <t>Просрочка платежа - за каждый день сверх срока, установленного договором аренды ячейки депозитарного шкафа</t>
  </si>
  <si>
    <t>Просрочка платежа - за каждый день сверх срока, установленного договором безопасности сделки</t>
  </si>
  <si>
    <t xml:space="preserve">Допуск к ячейке расширенного круга лиц </t>
  </si>
  <si>
    <t>За каждое дополнительное соглашение или заявление о разовом допуске</t>
  </si>
  <si>
    <t>Оформление доверенности на третье лицо</t>
  </si>
  <si>
    <t>4.1.</t>
  </si>
  <si>
    <t>5.3.</t>
  </si>
  <si>
    <t>Пересчет денежной наличности</t>
  </si>
  <si>
    <t>Предоставление ячейки на срок 40 дней и контроль исполнения условий завершения сделки</t>
  </si>
  <si>
    <t xml:space="preserve">Включение в договор расширенного круга лиц помимо Покупателя и Продавца </t>
  </si>
  <si>
    <t>5.1.</t>
  </si>
  <si>
    <t>5.2.</t>
  </si>
  <si>
    <t>5.4.</t>
  </si>
  <si>
    <t>Включение в контролируемый список  документов, не относящихся непосредственно к Покупателю либо Продавцу</t>
  </si>
  <si>
    <t>5.5.</t>
  </si>
  <si>
    <t xml:space="preserve">     1.  Тарифы установлены с учетом НДС, за исключением п.5.2.</t>
  </si>
  <si>
    <r>
      <t xml:space="preserve">Срок аренды              </t>
    </r>
    <r>
      <rPr>
        <i/>
        <sz val="16"/>
        <rFont val="Times New Roman"/>
        <family val="1"/>
      </rPr>
      <t>(в сутках)</t>
    </r>
  </si>
  <si>
    <t>6.</t>
  </si>
  <si>
    <t>Вскрытие ячейки при утрате ключа</t>
  </si>
  <si>
    <t>7.</t>
  </si>
  <si>
    <t xml:space="preserve"> 21 день</t>
  </si>
  <si>
    <r>
      <t>150</t>
    </r>
    <r>
      <rPr>
        <sz val="16"/>
        <rFont val="Times New Roman"/>
        <family val="1"/>
      </rPr>
      <t xml:space="preserve"> рублей</t>
    </r>
  </si>
  <si>
    <r>
      <t>50</t>
    </r>
    <r>
      <rPr>
        <sz val="16"/>
        <rFont val="Times New Roman"/>
        <family val="1"/>
      </rPr>
      <t xml:space="preserve"> рублей</t>
    </r>
  </si>
  <si>
    <r>
      <t>30</t>
    </r>
    <r>
      <rPr>
        <sz val="16"/>
        <rFont val="Times New Roman"/>
        <family val="1"/>
      </rPr>
      <t xml:space="preserve"> рублей</t>
    </r>
  </si>
  <si>
    <r>
      <t>3000</t>
    </r>
    <r>
      <rPr>
        <sz val="16"/>
        <rFont val="Times New Roman"/>
        <family val="1"/>
      </rPr>
      <t xml:space="preserve"> рублей</t>
    </r>
  </si>
  <si>
    <r>
      <t xml:space="preserve">0,05% </t>
    </r>
    <r>
      <rPr>
        <sz val="16"/>
        <rFont val="Times New Roman"/>
        <family val="1"/>
      </rPr>
      <t>от суммы,                                              без НДС</t>
    </r>
  </si>
  <si>
    <r>
      <t xml:space="preserve">150 </t>
    </r>
    <r>
      <rPr>
        <sz val="16"/>
        <rFont val="Times New Roman"/>
        <family val="1"/>
      </rPr>
      <t>рублей                                                          за каждое лицо</t>
    </r>
  </si>
  <si>
    <r>
      <t xml:space="preserve">150 </t>
    </r>
    <r>
      <rPr>
        <sz val="16"/>
        <rFont val="Times New Roman"/>
        <family val="1"/>
      </rPr>
      <t>рублей                                                       за каждый документ</t>
    </r>
  </si>
  <si>
    <r>
      <t xml:space="preserve">150 </t>
    </r>
    <r>
      <rPr>
        <sz val="16"/>
        <rFont val="Times New Roman"/>
        <family val="1"/>
      </rPr>
      <t>рублей</t>
    </r>
  </si>
  <si>
    <r>
      <t xml:space="preserve">3000 </t>
    </r>
    <r>
      <rPr>
        <sz val="18"/>
        <rFont val="Times New Roman"/>
        <family val="1"/>
      </rPr>
      <t>рублей</t>
    </r>
  </si>
  <si>
    <r>
      <t xml:space="preserve">Хранение вложений, невостребованных по окончании договора </t>
    </r>
    <r>
      <rPr>
        <sz val="18"/>
        <rFont val="Times New Roman"/>
        <family val="1"/>
      </rPr>
      <t>(не более 3-х лет)</t>
    </r>
  </si>
  <si>
    <r>
      <t xml:space="preserve">30 </t>
    </r>
    <r>
      <rPr>
        <sz val="18"/>
        <rFont val="Times New Roman"/>
        <family val="1"/>
      </rPr>
      <t>рублей в сутки</t>
    </r>
  </si>
  <si>
    <t>185х545х415,   850х270х360</t>
  </si>
  <si>
    <t xml:space="preserve"> 280х245х410,   280х255х415,    285х245х410,   285х255х415,   290х245х410,   290х255х415 </t>
  </si>
  <si>
    <t>Часть 7.</t>
  </si>
  <si>
    <t>240х200х400 (полуключ)</t>
  </si>
  <si>
    <t>125х245х410,   125х255х410,   135х255х415,     140х270х360,   175х245х410,   175х255х410,   185х255х415,   195х255х415,   150х270х400,   200х270х400</t>
  </si>
  <si>
    <t>75х255х415,   95х255х415,   70х270х360,   70х270х400,   85х270х400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</si>
</sst>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0"/>
      <color indexed="10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20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justify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27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wrapText="1"/>
    </xf>
    <xf numFmtId="0" fontId="17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2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2" fillId="0" borderId="41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49" fontId="19" fillId="0" borderId="19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24" fillId="0" borderId="16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left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49" fontId="19" fillId="0" borderId="37" xfId="0" applyNumberFormat="1" applyFont="1" applyBorder="1" applyAlignment="1">
      <alignment horizontal="left" vertical="center" wrapText="1"/>
    </xf>
    <xf numFmtId="49" fontId="19" fillId="0" borderId="38" xfId="0" applyNumberFormat="1" applyFont="1" applyBorder="1" applyAlignment="1">
      <alignment horizontal="left" vertical="center" wrapText="1"/>
    </xf>
    <xf numFmtId="49" fontId="19" fillId="0" borderId="49" xfId="0" applyNumberFormat="1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left" vertical="center"/>
    </xf>
    <xf numFmtId="49" fontId="24" fillId="0" borderId="37" xfId="0" applyNumberFormat="1" applyFont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left" vertical="center" wrapText="1"/>
    </xf>
    <xf numFmtId="49" fontId="22" fillId="0" borderId="42" xfId="0" applyNumberFormat="1" applyFont="1" applyBorder="1" applyAlignment="1">
      <alignment horizontal="left" vertical="center" wrapText="1"/>
    </xf>
    <xf numFmtId="49" fontId="19" fillId="0" borderId="19" xfId="0" applyNumberFormat="1" applyFont="1" applyBorder="1" applyAlignment="1">
      <alignment horizontal="left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0" fillId="0" borderId="55" xfId="0" applyFont="1" applyBorder="1" applyAlignment="1">
      <alignment horizontal="justify" vertical="center" wrapText="1"/>
    </xf>
    <xf numFmtId="0" fontId="10" fillId="0" borderId="56" xfId="0" applyFont="1" applyBorder="1" applyAlignment="1">
      <alignment horizontal="justify" vertical="center" wrapText="1"/>
    </xf>
    <xf numFmtId="0" fontId="13" fillId="0" borderId="0" xfId="0" applyFont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47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9" customWidth="1"/>
    <col min="2" max="2" width="20.00390625" style="6" customWidth="1"/>
    <col min="3" max="3" width="15.75390625" style="9" customWidth="1"/>
    <col min="4" max="6" width="15.75390625" style="6" customWidth="1"/>
    <col min="7" max="7" width="13.375" style="6" customWidth="1"/>
    <col min="8" max="9" width="14.25390625" style="6" customWidth="1"/>
    <col min="10" max="10" width="12.875" style="6" customWidth="1"/>
    <col min="11" max="11" width="14.25390625" style="6" customWidth="1"/>
    <col min="12" max="13" width="14.00390625" style="6" customWidth="1"/>
    <col min="14" max="14" width="15.75390625" style="6" customWidth="1"/>
    <col min="15" max="15" width="12.875" style="6" customWidth="1"/>
    <col min="16" max="16384" width="9.125" style="6" customWidth="1"/>
  </cols>
  <sheetData>
    <row r="1" spans="11:15" ht="20.25">
      <c r="K1" s="93"/>
      <c r="L1" s="93"/>
      <c r="M1" s="93"/>
      <c r="N1" s="93"/>
      <c r="O1" s="93"/>
    </row>
    <row r="2" spans="11:15" ht="27" customHeight="1" thickBot="1">
      <c r="K2" s="92"/>
      <c r="L2" s="92"/>
      <c r="M2" s="92"/>
      <c r="N2" s="92"/>
      <c r="O2" s="92"/>
    </row>
    <row r="3" spans="1:15" s="7" customFormat="1" ht="69.75" customHeight="1" thickBot="1">
      <c r="A3" s="91" t="s">
        <v>115</v>
      </c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8"/>
    </row>
    <row r="4" spans="1:15" s="54" customFormat="1" ht="49.5" customHeight="1">
      <c r="A4" s="89" t="s">
        <v>2</v>
      </c>
      <c r="B4" s="149" t="s">
        <v>77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5" s="50" customFormat="1" ht="53.25" customHeight="1">
      <c r="A5" s="90" t="s">
        <v>5</v>
      </c>
      <c r="B5" s="98" t="s">
        <v>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15" s="50" customFormat="1" ht="49.5" customHeight="1">
      <c r="A6" s="51" t="s">
        <v>8</v>
      </c>
      <c r="B6" s="101" t="s">
        <v>113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1:15" s="50" customFormat="1" ht="49.5" customHeight="1">
      <c r="A7" s="51" t="s">
        <v>10</v>
      </c>
      <c r="B7" s="101" t="s">
        <v>114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1:15" s="50" customFormat="1" ht="49.5" customHeight="1">
      <c r="A8" s="52" t="s">
        <v>13</v>
      </c>
      <c r="B8" s="101" t="s">
        <v>117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3"/>
    </row>
    <row r="9" spans="1:15" s="53" customFormat="1" ht="49.5" customHeight="1">
      <c r="A9" s="52" t="s">
        <v>14</v>
      </c>
      <c r="B9" s="101" t="s">
        <v>118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5"/>
    </row>
    <row r="10" spans="1:15" s="50" customFormat="1" ht="49.5" customHeight="1" thickBot="1">
      <c r="A10" s="56" t="s">
        <v>75</v>
      </c>
      <c r="B10" s="151" t="s">
        <v>116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</row>
    <row r="11" spans="1:15" s="50" customFormat="1" ht="49.5" customHeight="1">
      <c r="A11" s="55" t="s">
        <v>3</v>
      </c>
      <c r="B11" s="106" t="s">
        <v>17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</row>
    <row r="12" spans="1:15" s="49" customFormat="1" ht="61.5" customHeight="1">
      <c r="A12" s="57" t="s">
        <v>31</v>
      </c>
      <c r="B12" s="58" t="s">
        <v>97</v>
      </c>
      <c r="C12" s="59" t="s">
        <v>101</v>
      </c>
      <c r="D12" s="60">
        <v>30</v>
      </c>
      <c r="E12" s="60">
        <v>60</v>
      </c>
      <c r="F12" s="60">
        <v>90</v>
      </c>
      <c r="G12" s="60">
        <v>120</v>
      </c>
      <c r="H12" s="60">
        <v>150</v>
      </c>
      <c r="I12" s="60">
        <v>180</v>
      </c>
      <c r="J12" s="60">
        <v>210</v>
      </c>
      <c r="K12" s="60">
        <v>240</v>
      </c>
      <c r="L12" s="60">
        <v>270</v>
      </c>
      <c r="M12" s="60">
        <v>300</v>
      </c>
      <c r="N12" s="60">
        <v>330</v>
      </c>
      <c r="O12" s="61">
        <v>360</v>
      </c>
    </row>
    <row r="13" spans="1:15" s="49" customFormat="1" ht="37.5" customHeight="1">
      <c r="A13" s="135" t="s">
        <v>32</v>
      </c>
      <c r="B13" s="62" t="s">
        <v>33</v>
      </c>
      <c r="C13" s="63">
        <f>C14*21</f>
        <v>630</v>
      </c>
      <c r="D13" s="63">
        <f>D14*D12</f>
        <v>750</v>
      </c>
      <c r="E13" s="63">
        <f aca="true" t="shared" si="0" ref="E13:O13">E14*E12</f>
        <v>1500</v>
      </c>
      <c r="F13" s="63">
        <f t="shared" si="0"/>
        <v>2250</v>
      </c>
      <c r="G13" s="63">
        <f t="shared" si="0"/>
        <v>2640</v>
      </c>
      <c r="H13" s="63">
        <f t="shared" si="0"/>
        <v>3300</v>
      </c>
      <c r="I13" s="63">
        <f t="shared" si="0"/>
        <v>3960</v>
      </c>
      <c r="J13" s="63">
        <f t="shared" si="0"/>
        <v>4200</v>
      </c>
      <c r="K13" s="63">
        <f t="shared" si="0"/>
        <v>4800</v>
      </c>
      <c r="L13" s="63">
        <f t="shared" si="0"/>
        <v>5400</v>
      </c>
      <c r="M13" s="63">
        <f t="shared" si="0"/>
        <v>5400</v>
      </c>
      <c r="N13" s="63">
        <f t="shared" si="0"/>
        <v>5940</v>
      </c>
      <c r="O13" s="64">
        <f t="shared" si="0"/>
        <v>6480</v>
      </c>
    </row>
    <row r="14" spans="1:15" s="49" customFormat="1" ht="37.5" customHeight="1">
      <c r="A14" s="135"/>
      <c r="B14" s="62" t="s">
        <v>74</v>
      </c>
      <c r="C14" s="65">
        <v>30</v>
      </c>
      <c r="D14" s="65">
        <v>25</v>
      </c>
      <c r="E14" s="65">
        <v>25</v>
      </c>
      <c r="F14" s="65">
        <v>25</v>
      </c>
      <c r="G14" s="65">
        <v>22</v>
      </c>
      <c r="H14" s="65">
        <v>22</v>
      </c>
      <c r="I14" s="65">
        <v>22</v>
      </c>
      <c r="J14" s="65">
        <v>20</v>
      </c>
      <c r="K14" s="65">
        <v>20</v>
      </c>
      <c r="L14" s="65">
        <v>20</v>
      </c>
      <c r="M14" s="65">
        <v>18</v>
      </c>
      <c r="N14" s="65">
        <v>18</v>
      </c>
      <c r="O14" s="66">
        <v>18</v>
      </c>
    </row>
    <row r="15" spans="1:15" s="49" customFormat="1" ht="37.5" customHeight="1">
      <c r="A15" s="135" t="s">
        <v>35</v>
      </c>
      <c r="B15" s="62" t="s">
        <v>33</v>
      </c>
      <c r="C15" s="63">
        <f>C16*21</f>
        <v>567</v>
      </c>
      <c r="D15" s="63">
        <f>D16*D12</f>
        <v>660</v>
      </c>
      <c r="E15" s="63">
        <f aca="true" t="shared" si="1" ref="E15:O15">E16*E12</f>
        <v>1320</v>
      </c>
      <c r="F15" s="63">
        <f t="shared" si="1"/>
        <v>1980</v>
      </c>
      <c r="G15" s="63">
        <f t="shared" si="1"/>
        <v>2400</v>
      </c>
      <c r="H15" s="63">
        <f t="shared" si="1"/>
        <v>3000</v>
      </c>
      <c r="I15" s="63">
        <f t="shared" si="1"/>
        <v>3600</v>
      </c>
      <c r="J15" s="63">
        <f t="shared" si="1"/>
        <v>3780</v>
      </c>
      <c r="K15" s="63">
        <f t="shared" si="1"/>
        <v>4320</v>
      </c>
      <c r="L15" s="63">
        <f t="shared" si="1"/>
        <v>4860</v>
      </c>
      <c r="M15" s="63">
        <f t="shared" si="1"/>
        <v>4800</v>
      </c>
      <c r="N15" s="63">
        <f t="shared" si="1"/>
        <v>5280</v>
      </c>
      <c r="O15" s="64">
        <f t="shared" si="1"/>
        <v>5760</v>
      </c>
    </row>
    <row r="16" spans="1:15" s="49" customFormat="1" ht="34.5" customHeight="1">
      <c r="A16" s="135"/>
      <c r="B16" s="62" t="s">
        <v>74</v>
      </c>
      <c r="C16" s="65">
        <v>27</v>
      </c>
      <c r="D16" s="65">
        <v>22</v>
      </c>
      <c r="E16" s="65">
        <v>22</v>
      </c>
      <c r="F16" s="65">
        <v>22</v>
      </c>
      <c r="G16" s="65">
        <v>20</v>
      </c>
      <c r="H16" s="65">
        <v>20</v>
      </c>
      <c r="I16" s="65">
        <v>20</v>
      </c>
      <c r="J16" s="65">
        <v>18</v>
      </c>
      <c r="K16" s="65">
        <v>18</v>
      </c>
      <c r="L16" s="65">
        <v>18</v>
      </c>
      <c r="M16" s="65">
        <v>16</v>
      </c>
      <c r="N16" s="65">
        <v>16</v>
      </c>
      <c r="O16" s="66">
        <v>16</v>
      </c>
    </row>
    <row r="17" spans="1:15" s="67" customFormat="1" ht="34.5" customHeight="1">
      <c r="A17" s="135" t="s">
        <v>36</v>
      </c>
      <c r="B17" s="62" t="s">
        <v>33</v>
      </c>
      <c r="C17" s="63">
        <f>C18*21</f>
        <v>504</v>
      </c>
      <c r="D17" s="63">
        <f aca="true" t="shared" si="2" ref="D17:O17">D18*D12</f>
        <v>510</v>
      </c>
      <c r="E17" s="63">
        <f t="shared" si="2"/>
        <v>1020</v>
      </c>
      <c r="F17" s="63">
        <f t="shared" si="2"/>
        <v>1530</v>
      </c>
      <c r="G17" s="63">
        <f t="shared" si="2"/>
        <v>1920</v>
      </c>
      <c r="H17" s="63">
        <f t="shared" si="2"/>
        <v>2400</v>
      </c>
      <c r="I17" s="63">
        <f t="shared" si="2"/>
        <v>2880</v>
      </c>
      <c r="J17" s="63">
        <f t="shared" si="2"/>
        <v>3150</v>
      </c>
      <c r="K17" s="63">
        <f t="shared" si="2"/>
        <v>3600</v>
      </c>
      <c r="L17" s="63">
        <f t="shared" si="2"/>
        <v>4050</v>
      </c>
      <c r="M17" s="63">
        <f t="shared" si="2"/>
        <v>4200</v>
      </c>
      <c r="N17" s="63">
        <f t="shared" si="2"/>
        <v>4620</v>
      </c>
      <c r="O17" s="64">
        <f t="shared" si="2"/>
        <v>5040</v>
      </c>
    </row>
    <row r="18" spans="1:15" s="67" customFormat="1" ht="33" customHeight="1">
      <c r="A18" s="136"/>
      <c r="B18" s="62" t="s">
        <v>74</v>
      </c>
      <c r="C18" s="65">
        <v>24</v>
      </c>
      <c r="D18" s="65">
        <v>17</v>
      </c>
      <c r="E18" s="65">
        <v>17</v>
      </c>
      <c r="F18" s="65">
        <v>17</v>
      </c>
      <c r="G18" s="65">
        <v>16</v>
      </c>
      <c r="H18" s="65">
        <v>16</v>
      </c>
      <c r="I18" s="65">
        <v>16</v>
      </c>
      <c r="J18" s="65">
        <v>15</v>
      </c>
      <c r="K18" s="65">
        <v>15</v>
      </c>
      <c r="L18" s="65">
        <v>15</v>
      </c>
      <c r="M18" s="65">
        <v>14</v>
      </c>
      <c r="N18" s="65">
        <v>14</v>
      </c>
      <c r="O18" s="66">
        <v>14</v>
      </c>
    </row>
    <row r="19" spans="1:15" s="49" customFormat="1" ht="37.5" customHeight="1">
      <c r="A19" s="135" t="s">
        <v>37</v>
      </c>
      <c r="B19" s="62" t="s">
        <v>33</v>
      </c>
      <c r="C19" s="63">
        <f>C20*21</f>
        <v>462</v>
      </c>
      <c r="D19" s="63">
        <f aca="true" t="shared" si="3" ref="D19:O19">D20*D12</f>
        <v>480</v>
      </c>
      <c r="E19" s="63">
        <f t="shared" si="3"/>
        <v>960</v>
      </c>
      <c r="F19" s="63">
        <f t="shared" si="3"/>
        <v>1440</v>
      </c>
      <c r="G19" s="63">
        <f t="shared" si="3"/>
        <v>1800</v>
      </c>
      <c r="H19" s="63">
        <f t="shared" si="3"/>
        <v>2250</v>
      </c>
      <c r="I19" s="63">
        <f t="shared" si="3"/>
        <v>2700</v>
      </c>
      <c r="J19" s="63">
        <f t="shared" si="3"/>
        <v>2940</v>
      </c>
      <c r="K19" s="63">
        <f t="shared" si="3"/>
        <v>3360</v>
      </c>
      <c r="L19" s="63">
        <f t="shared" si="3"/>
        <v>3780</v>
      </c>
      <c r="M19" s="63">
        <f t="shared" si="3"/>
        <v>3900</v>
      </c>
      <c r="N19" s="63">
        <f t="shared" si="3"/>
        <v>4290</v>
      </c>
      <c r="O19" s="64">
        <f t="shared" si="3"/>
        <v>4680</v>
      </c>
    </row>
    <row r="20" spans="1:15" s="49" customFormat="1" ht="33" customHeight="1">
      <c r="A20" s="136"/>
      <c r="B20" s="62" t="s">
        <v>74</v>
      </c>
      <c r="C20" s="58">
        <v>22</v>
      </c>
      <c r="D20" s="65">
        <v>16</v>
      </c>
      <c r="E20" s="65">
        <v>16</v>
      </c>
      <c r="F20" s="65">
        <v>16</v>
      </c>
      <c r="G20" s="65">
        <v>15</v>
      </c>
      <c r="H20" s="65">
        <v>15</v>
      </c>
      <c r="I20" s="65">
        <v>15</v>
      </c>
      <c r="J20" s="65">
        <v>14</v>
      </c>
      <c r="K20" s="65">
        <v>14</v>
      </c>
      <c r="L20" s="65">
        <v>14</v>
      </c>
      <c r="M20" s="65">
        <v>13</v>
      </c>
      <c r="N20" s="65">
        <v>13</v>
      </c>
      <c r="O20" s="66">
        <v>13</v>
      </c>
    </row>
    <row r="21" spans="1:15" s="49" customFormat="1" ht="40.5" customHeight="1">
      <c r="A21" s="135" t="s">
        <v>76</v>
      </c>
      <c r="B21" s="62" t="s">
        <v>33</v>
      </c>
      <c r="C21" s="63">
        <f>C22*21</f>
        <v>210</v>
      </c>
      <c r="D21" s="63">
        <f>D22*D12</f>
        <v>240</v>
      </c>
      <c r="E21" s="63">
        <f aca="true" t="shared" si="4" ref="E21:O21">E22*E12</f>
        <v>480</v>
      </c>
      <c r="F21" s="63">
        <f t="shared" si="4"/>
        <v>720</v>
      </c>
      <c r="G21" s="63">
        <f t="shared" si="4"/>
        <v>840</v>
      </c>
      <c r="H21" s="63">
        <f t="shared" si="4"/>
        <v>1050</v>
      </c>
      <c r="I21" s="63">
        <f t="shared" si="4"/>
        <v>1260</v>
      </c>
      <c r="J21" s="63">
        <f t="shared" si="4"/>
        <v>1260</v>
      </c>
      <c r="K21" s="63">
        <f t="shared" si="4"/>
        <v>1440</v>
      </c>
      <c r="L21" s="63">
        <f t="shared" si="4"/>
        <v>1620</v>
      </c>
      <c r="M21" s="63">
        <f t="shared" si="4"/>
        <v>1500</v>
      </c>
      <c r="N21" s="63">
        <f t="shared" si="4"/>
        <v>1650</v>
      </c>
      <c r="O21" s="64">
        <f t="shared" si="4"/>
        <v>1800</v>
      </c>
    </row>
    <row r="22" spans="1:15" s="49" customFormat="1" ht="36" customHeight="1" thickBot="1">
      <c r="A22" s="136"/>
      <c r="B22" s="76" t="s">
        <v>74</v>
      </c>
      <c r="C22" s="58">
        <v>10</v>
      </c>
      <c r="D22" s="58">
        <v>8</v>
      </c>
      <c r="E22" s="58">
        <v>8</v>
      </c>
      <c r="F22" s="58">
        <v>8</v>
      </c>
      <c r="G22" s="58">
        <v>7</v>
      </c>
      <c r="H22" s="58">
        <v>7</v>
      </c>
      <c r="I22" s="58">
        <v>7</v>
      </c>
      <c r="J22" s="58">
        <v>6</v>
      </c>
      <c r="K22" s="58">
        <v>6</v>
      </c>
      <c r="L22" s="58">
        <v>6</v>
      </c>
      <c r="M22" s="58">
        <v>5</v>
      </c>
      <c r="N22" s="58">
        <v>5</v>
      </c>
      <c r="O22" s="77">
        <v>5</v>
      </c>
    </row>
    <row r="23" spans="1:15" s="70" customFormat="1" ht="49.5" customHeight="1">
      <c r="A23" s="79" t="s">
        <v>16</v>
      </c>
      <c r="B23" s="140" t="s">
        <v>83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5" s="72" customFormat="1" ht="49.5" customHeight="1">
      <c r="A24" s="78" t="s">
        <v>78</v>
      </c>
      <c r="B24" s="142" t="s">
        <v>84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3" t="s">
        <v>102</v>
      </c>
      <c r="N24" s="144"/>
      <c r="O24" s="145"/>
    </row>
    <row r="25" spans="1:15" s="72" customFormat="1" ht="49.5" customHeight="1" thickBot="1">
      <c r="A25" s="73" t="s">
        <v>78</v>
      </c>
      <c r="B25" s="146" t="s">
        <v>85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37" t="s">
        <v>102</v>
      </c>
      <c r="N25" s="138"/>
      <c r="O25" s="139"/>
    </row>
    <row r="26" spans="1:15" s="54" customFormat="1" ht="49.5" customHeight="1">
      <c r="A26" s="55" t="s">
        <v>38</v>
      </c>
      <c r="B26" s="126" t="s">
        <v>81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7"/>
    </row>
    <row r="27" spans="1:15" s="49" customFormat="1" ht="49.5" customHeight="1">
      <c r="A27" s="74" t="s">
        <v>86</v>
      </c>
      <c r="B27" s="108" t="s">
        <v>79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94" t="s">
        <v>103</v>
      </c>
      <c r="N27" s="95"/>
      <c r="O27" s="96"/>
    </row>
    <row r="28" spans="1:15" s="49" customFormat="1" ht="49.5" customHeight="1" thickBot="1">
      <c r="A28" s="75" t="s">
        <v>86</v>
      </c>
      <c r="B28" s="97" t="s">
        <v>80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16" t="s">
        <v>104</v>
      </c>
      <c r="N28" s="117"/>
      <c r="O28" s="118"/>
    </row>
    <row r="29" spans="1:15" s="54" customFormat="1" ht="49.5" customHeight="1">
      <c r="A29" s="55" t="s">
        <v>40</v>
      </c>
      <c r="B29" s="126" t="s">
        <v>41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7"/>
    </row>
    <row r="30" spans="1:15" s="49" customFormat="1" ht="49.5" customHeight="1">
      <c r="A30" s="80" t="s">
        <v>91</v>
      </c>
      <c r="B30" s="108" t="s">
        <v>89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94" t="s">
        <v>105</v>
      </c>
      <c r="N30" s="95"/>
      <c r="O30" s="96"/>
    </row>
    <row r="31" spans="1:15" s="82" customFormat="1" ht="51.75" customHeight="1">
      <c r="A31" s="81" t="s">
        <v>92</v>
      </c>
      <c r="B31" s="131" t="s">
        <v>88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2" t="s">
        <v>106</v>
      </c>
      <c r="N31" s="133"/>
      <c r="O31" s="134"/>
    </row>
    <row r="32" spans="1:15" s="72" customFormat="1" ht="49.5" customHeight="1">
      <c r="A32" s="71" t="s">
        <v>87</v>
      </c>
      <c r="B32" s="123" t="s">
        <v>90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5"/>
      <c r="M32" s="94" t="s">
        <v>107</v>
      </c>
      <c r="N32" s="95"/>
      <c r="O32" s="96"/>
    </row>
    <row r="33" spans="1:15" s="72" customFormat="1" ht="49.5" customHeight="1">
      <c r="A33" s="71" t="s">
        <v>93</v>
      </c>
      <c r="B33" s="123" t="s">
        <v>94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5"/>
      <c r="M33" s="94" t="s">
        <v>108</v>
      </c>
      <c r="N33" s="95"/>
      <c r="O33" s="96"/>
    </row>
    <row r="34" spans="1:15" s="49" customFormat="1" ht="49.5" customHeight="1" thickBot="1">
      <c r="A34" s="74" t="s">
        <v>95</v>
      </c>
      <c r="B34" s="119" t="s">
        <v>82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20" t="s">
        <v>109</v>
      </c>
      <c r="N34" s="121"/>
      <c r="O34" s="122"/>
    </row>
    <row r="35" spans="1:15" s="54" customFormat="1" ht="49.5" customHeight="1" thickBot="1">
      <c r="A35" s="83" t="s">
        <v>98</v>
      </c>
      <c r="B35" s="128" t="s">
        <v>99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9" t="s">
        <v>110</v>
      </c>
      <c r="N35" s="129"/>
      <c r="O35" s="130"/>
    </row>
    <row r="36" spans="1:15" s="54" customFormat="1" ht="49.5" customHeight="1" thickBot="1">
      <c r="A36" s="83" t="s">
        <v>100</v>
      </c>
      <c r="B36" s="128" t="s">
        <v>111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9" t="s">
        <v>112</v>
      </c>
      <c r="N36" s="129"/>
      <c r="O36" s="130"/>
    </row>
    <row r="37" spans="1:15" s="50" customFormat="1" ht="30" customHeight="1">
      <c r="A37" s="84"/>
      <c r="B37" s="85" t="s">
        <v>42</v>
      </c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</row>
    <row r="38" spans="1:15" s="68" customFormat="1" ht="30" customHeight="1">
      <c r="A38" s="110" t="s">
        <v>96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2"/>
    </row>
    <row r="39" spans="1:15" s="69" customFormat="1" ht="30" customHeight="1" thickBot="1">
      <c r="A39" s="113" t="s">
        <v>45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5"/>
    </row>
    <row r="40" ht="18.75">
      <c r="A40" s="8"/>
    </row>
    <row r="41" spans="1:15" ht="19.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</row>
  </sheetData>
  <sheetProtection password="CF7A" sheet="1"/>
  <mergeCells count="44">
    <mergeCell ref="A13:A14"/>
    <mergeCell ref="B3:O3"/>
    <mergeCell ref="B4:O4"/>
    <mergeCell ref="B10:O10"/>
    <mergeCell ref="A15:A16"/>
    <mergeCell ref="A17:A18"/>
    <mergeCell ref="A19:A20"/>
    <mergeCell ref="B26:O26"/>
    <mergeCell ref="M25:O25"/>
    <mergeCell ref="A21:A22"/>
    <mergeCell ref="B23:O23"/>
    <mergeCell ref="B24:L24"/>
    <mergeCell ref="M24:O24"/>
    <mergeCell ref="B25:L25"/>
    <mergeCell ref="B30:L30"/>
    <mergeCell ref="B35:L35"/>
    <mergeCell ref="B36:L36"/>
    <mergeCell ref="M36:O36"/>
    <mergeCell ref="B31:L31"/>
    <mergeCell ref="M31:O31"/>
    <mergeCell ref="M32:O32"/>
    <mergeCell ref="B33:L33"/>
    <mergeCell ref="M33:O33"/>
    <mergeCell ref="M35:O35"/>
    <mergeCell ref="B27:L27"/>
    <mergeCell ref="A41:O41"/>
    <mergeCell ref="A38:O38"/>
    <mergeCell ref="A39:O39"/>
    <mergeCell ref="M28:O28"/>
    <mergeCell ref="B34:L34"/>
    <mergeCell ref="M34:O34"/>
    <mergeCell ref="B32:L32"/>
    <mergeCell ref="M30:O30"/>
    <mergeCell ref="B29:O29"/>
    <mergeCell ref="K2:O2"/>
    <mergeCell ref="K1:O1"/>
    <mergeCell ref="M27:O27"/>
    <mergeCell ref="B28:L28"/>
    <mergeCell ref="B5:O5"/>
    <mergeCell ref="B6:O6"/>
    <mergeCell ref="B7:O7"/>
    <mergeCell ref="B8:O8"/>
    <mergeCell ref="B9:O9"/>
    <mergeCell ref="B11:O11"/>
  </mergeCells>
  <printOptions/>
  <pageMargins left="0" right="0" top="0" bottom="0" header="0" footer="0"/>
  <pageSetup fitToHeight="1" fitToWidth="1" horizontalDpi="600" verticalDpi="600" orientation="portrait" paperSize="9" scale="45" r:id="rId1"/>
  <headerFooter alignWithMargins="0">
    <oddHeader>&amp;R&amp;"Times New Roman,курсив"&amp;15Тарифы действуют с 22_08_14 г.</oddHeader>
    <oddFooter>&amp;R&amp;"Arial CYR,курсив"&amp;15Тарифный сборник &amp;"Times New Roman,курсив"ОАО "Выборг-банк" (часть 7)_стр.&amp;P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5.75390625" style="0" customWidth="1"/>
    <col min="2" max="2" width="19.00390625" style="0" customWidth="1"/>
    <col min="3" max="11" width="9.125" style="47" customWidth="1"/>
  </cols>
  <sheetData>
    <row r="1" spans="1:11" ht="16.5" thickBot="1">
      <c r="A1" s="43" t="s">
        <v>18</v>
      </c>
      <c r="B1" s="44" t="s">
        <v>64</v>
      </c>
      <c r="C1" s="47">
        <v>30</v>
      </c>
      <c r="D1" s="47">
        <v>31</v>
      </c>
      <c r="E1" s="47">
        <v>90</v>
      </c>
      <c r="F1" s="47">
        <v>91</v>
      </c>
      <c r="G1" s="47">
        <v>180</v>
      </c>
      <c r="H1" s="47">
        <v>181</v>
      </c>
      <c r="I1" s="47">
        <v>270</v>
      </c>
      <c r="J1" s="47">
        <v>271</v>
      </c>
      <c r="K1" s="47">
        <v>360</v>
      </c>
    </row>
    <row r="2" spans="1:3" ht="16.5" thickBot="1">
      <c r="A2" s="45" t="s">
        <v>65</v>
      </c>
      <c r="B2" s="46">
        <v>24</v>
      </c>
      <c r="C2" s="47">
        <f>B2*C1</f>
        <v>720</v>
      </c>
    </row>
    <row r="3" spans="1:5" ht="32.25" thickBot="1">
      <c r="A3" s="45" t="s">
        <v>66</v>
      </c>
      <c r="B3" s="46">
        <v>17</v>
      </c>
      <c r="C3" s="48">
        <f>D3-C2</f>
        <v>-193</v>
      </c>
      <c r="D3" s="47">
        <f>B3*D1</f>
        <v>527</v>
      </c>
      <c r="E3" s="47">
        <f>B3*E1</f>
        <v>1530</v>
      </c>
    </row>
    <row r="4" spans="1:7" ht="32.25" thickBot="1">
      <c r="A4" s="45" t="s">
        <v>67</v>
      </c>
      <c r="B4" s="46">
        <v>16</v>
      </c>
      <c r="E4" s="48">
        <f>F4-E3</f>
        <v>-74</v>
      </c>
      <c r="F4" s="47">
        <f>B4*F1</f>
        <v>1456</v>
      </c>
      <c r="G4" s="47">
        <f>B4*G1</f>
        <v>2880</v>
      </c>
    </row>
    <row r="5" spans="1:9" ht="32.25" thickBot="1">
      <c r="A5" s="45" t="s">
        <v>68</v>
      </c>
      <c r="B5" s="46">
        <v>15</v>
      </c>
      <c r="G5" s="48">
        <f>H5-G4</f>
        <v>-165</v>
      </c>
      <c r="H5" s="47">
        <f>H1*B5</f>
        <v>2715</v>
      </c>
      <c r="I5" s="47">
        <f>B5*I1</f>
        <v>4050</v>
      </c>
    </row>
    <row r="6" spans="1:11" ht="32.25" thickBot="1">
      <c r="A6" s="45" t="s">
        <v>69</v>
      </c>
      <c r="B6" s="46">
        <v>14</v>
      </c>
      <c r="I6" s="48">
        <f>J6-I5</f>
        <v>-256</v>
      </c>
      <c r="J6" s="47">
        <f>J1*B6</f>
        <v>3794</v>
      </c>
      <c r="K6" s="47">
        <f>K1*B6</f>
        <v>5040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view="pageBreakPreview" zoomScale="60" zoomScaleNormal="75" zoomScalePageLayoutView="0" workbookViewId="0" topLeftCell="A1">
      <selection activeCell="AB12" sqref="AB12"/>
    </sheetView>
  </sheetViews>
  <sheetFormatPr defaultColWidth="9.00390625" defaultRowHeight="12.75"/>
  <cols>
    <col min="1" max="1" width="9.125" style="6" customWidth="1"/>
    <col min="2" max="2" width="14.75390625" style="9" customWidth="1"/>
    <col min="3" max="3" width="14.75390625" style="6" customWidth="1"/>
    <col min="4" max="15" width="12.75390625" style="6" customWidth="1"/>
    <col min="16" max="19" width="9.125" style="6" customWidth="1"/>
    <col min="20" max="20" width="11.00390625" style="6" customWidth="1"/>
    <col min="21" max="21" width="10.625" style="6" customWidth="1"/>
    <col min="22" max="16384" width="9.125" style="6" customWidth="1"/>
  </cols>
  <sheetData>
    <row r="1" spans="2:15" s="1" customFormat="1" ht="42.75" customHeight="1" thickBot="1">
      <c r="B1" s="155" t="s">
        <v>52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2:15" s="13" customFormat="1" ht="69.75" customHeight="1">
      <c r="B2" s="14" t="s">
        <v>0</v>
      </c>
      <c r="C2" s="156" t="s">
        <v>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</row>
    <row r="3" spans="2:24" s="11" customFormat="1" ht="49.5" customHeight="1">
      <c r="B3" s="15" t="s">
        <v>2</v>
      </c>
      <c r="C3" s="161" t="s">
        <v>50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2"/>
      <c r="P3" s="42" t="s">
        <v>63</v>
      </c>
      <c r="Q3" s="154" t="s">
        <v>70</v>
      </c>
      <c r="R3" s="154"/>
      <c r="S3" s="49" t="s">
        <v>71</v>
      </c>
      <c r="T3" s="49" t="s">
        <v>72</v>
      </c>
      <c r="U3" s="49" t="s">
        <v>73</v>
      </c>
      <c r="V3" s="49"/>
      <c r="W3" s="49"/>
      <c r="X3" s="49"/>
    </row>
    <row r="4" spans="2:22" s="11" customFormat="1" ht="49.5" customHeight="1">
      <c r="B4" s="16" t="s">
        <v>3</v>
      </c>
      <c r="C4" s="163" t="s">
        <v>4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4"/>
      <c r="P4" s="42" t="s">
        <v>63</v>
      </c>
      <c r="Q4" s="42" t="s">
        <v>63</v>
      </c>
      <c r="R4" s="11">
        <v>31</v>
      </c>
      <c r="S4" s="11">
        <v>91</v>
      </c>
      <c r="T4" s="11">
        <v>181</v>
      </c>
      <c r="U4" s="11">
        <v>271</v>
      </c>
      <c r="V4" s="11">
        <v>360</v>
      </c>
    </row>
    <row r="5" spans="2:15" s="7" customFormat="1" ht="49.5" customHeight="1">
      <c r="B5" s="23" t="s">
        <v>5</v>
      </c>
      <c r="C5" s="159" t="s">
        <v>6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 t="s">
        <v>7</v>
      </c>
      <c r="O5" s="160"/>
    </row>
    <row r="6" spans="2:17" s="7" customFormat="1" ht="49.5" customHeight="1">
      <c r="B6" s="26" t="s">
        <v>8</v>
      </c>
      <c r="C6" s="165" t="s">
        <v>60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7" t="s">
        <v>9</v>
      </c>
      <c r="O6" s="168"/>
      <c r="P6" s="7">
        <v>30</v>
      </c>
      <c r="Q6" s="7">
        <v>25</v>
      </c>
    </row>
    <row r="7" spans="2:15" s="7" customFormat="1" ht="100.5" customHeight="1">
      <c r="B7" s="26" t="s">
        <v>10</v>
      </c>
      <c r="C7" s="165" t="s">
        <v>62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 t="s">
        <v>12</v>
      </c>
      <c r="O7" s="168"/>
    </row>
    <row r="8" spans="1:15" s="32" customFormat="1" ht="49.5" customHeight="1">
      <c r="A8" s="7"/>
      <c r="B8" s="30" t="s">
        <v>13</v>
      </c>
      <c r="C8" s="172" t="s">
        <v>61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0" t="s">
        <v>11</v>
      </c>
      <c r="O8" s="171"/>
    </row>
    <row r="9" spans="2:15" s="7" customFormat="1" ht="49.5" customHeight="1">
      <c r="B9" s="30" t="s">
        <v>14</v>
      </c>
      <c r="C9" s="169" t="s">
        <v>59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70" t="s">
        <v>15</v>
      </c>
      <c r="O9" s="171"/>
    </row>
    <row r="10" spans="2:15" s="11" customFormat="1" ht="49.5" customHeight="1">
      <c r="B10" s="16" t="s">
        <v>16</v>
      </c>
      <c r="C10" s="163" t="s">
        <v>17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4"/>
    </row>
    <row r="11" spans="2:19" s="7" customFormat="1" ht="49.5" customHeight="1">
      <c r="B11" s="30" t="s">
        <v>31</v>
      </c>
      <c r="C11" s="33" t="s">
        <v>18</v>
      </c>
      <c r="D11" s="24" t="s">
        <v>19</v>
      </c>
      <c r="E11" s="24" t="s">
        <v>20</v>
      </c>
      <c r="F11" s="24" t="s">
        <v>21</v>
      </c>
      <c r="G11" s="24" t="s">
        <v>22</v>
      </c>
      <c r="H11" s="24" t="s">
        <v>23</v>
      </c>
      <c r="I11" s="24" t="s">
        <v>24</v>
      </c>
      <c r="J11" s="24" t="s">
        <v>25</v>
      </c>
      <c r="K11" s="24" t="s">
        <v>26</v>
      </c>
      <c r="L11" s="24" t="s">
        <v>27</v>
      </c>
      <c r="M11" s="24" t="s">
        <v>28</v>
      </c>
      <c r="N11" s="24" t="s">
        <v>29</v>
      </c>
      <c r="O11" s="25" t="s">
        <v>30</v>
      </c>
      <c r="Q11" s="34"/>
      <c r="R11" s="34"/>
      <c r="S11" s="34"/>
    </row>
    <row r="12" spans="2:19" s="7" customFormat="1" ht="49.5" customHeight="1">
      <c r="B12" s="174" t="s">
        <v>32</v>
      </c>
      <c r="C12" s="27" t="s">
        <v>33</v>
      </c>
      <c r="D12" s="35"/>
      <c r="E12" s="28">
        <f>E13*2</f>
        <v>790</v>
      </c>
      <c r="F12" s="28">
        <f>F13*3</f>
        <v>1170</v>
      </c>
      <c r="G12" s="28">
        <f>G13*4</f>
        <v>1540</v>
      </c>
      <c r="H12" s="28">
        <f>H13*5</f>
        <v>1900</v>
      </c>
      <c r="I12" s="28">
        <f>I13*6</f>
        <v>2250</v>
      </c>
      <c r="J12" s="28">
        <f>J13*7</f>
        <v>2590</v>
      </c>
      <c r="K12" s="28">
        <f>K13*8</f>
        <v>2920</v>
      </c>
      <c r="L12" s="28">
        <f>L13*9</f>
        <v>3240</v>
      </c>
      <c r="M12" s="28">
        <f>M13*10</f>
        <v>3550</v>
      </c>
      <c r="N12" s="28">
        <f>N13*11</f>
        <v>3850</v>
      </c>
      <c r="O12" s="29">
        <f>O13*12</f>
        <v>4140</v>
      </c>
      <c r="Q12" s="34"/>
      <c r="R12" s="34"/>
      <c r="S12" s="12"/>
    </row>
    <row r="13" spans="2:15" s="7" customFormat="1" ht="49.5" customHeight="1">
      <c r="B13" s="174"/>
      <c r="C13" s="27" t="s">
        <v>34</v>
      </c>
      <c r="D13" s="35">
        <v>400</v>
      </c>
      <c r="E13" s="35">
        <v>395</v>
      </c>
      <c r="F13" s="35">
        <v>390</v>
      </c>
      <c r="G13" s="35">
        <v>385</v>
      </c>
      <c r="H13" s="35">
        <v>380</v>
      </c>
      <c r="I13" s="35">
        <v>375</v>
      </c>
      <c r="J13" s="35">
        <v>370</v>
      </c>
      <c r="K13" s="35">
        <v>365</v>
      </c>
      <c r="L13" s="35">
        <v>360</v>
      </c>
      <c r="M13" s="35">
        <v>355</v>
      </c>
      <c r="N13" s="35">
        <v>350</v>
      </c>
      <c r="O13" s="36">
        <v>345</v>
      </c>
    </row>
    <row r="14" spans="2:15" s="7" customFormat="1" ht="49.5" customHeight="1">
      <c r="B14" s="174" t="s">
        <v>35</v>
      </c>
      <c r="C14" s="27" t="s">
        <v>33</v>
      </c>
      <c r="D14" s="35"/>
      <c r="E14" s="28">
        <f>E15*2</f>
        <v>690</v>
      </c>
      <c r="F14" s="28">
        <f>F15*3</f>
        <v>1020</v>
      </c>
      <c r="G14" s="28">
        <f>G15*4</f>
        <v>1340</v>
      </c>
      <c r="H14" s="28">
        <f>H15*5</f>
        <v>1650</v>
      </c>
      <c r="I14" s="28">
        <f>I15*6</f>
        <v>1950</v>
      </c>
      <c r="J14" s="28">
        <f>J15*7</f>
        <v>2240</v>
      </c>
      <c r="K14" s="28">
        <f>K15*8</f>
        <v>2520</v>
      </c>
      <c r="L14" s="28">
        <f>L15*9</f>
        <v>2790</v>
      </c>
      <c r="M14" s="28">
        <f>M15*10</f>
        <v>3050</v>
      </c>
      <c r="N14" s="28">
        <f>N15*11</f>
        <v>3300</v>
      </c>
      <c r="O14" s="29">
        <f>O15*12</f>
        <v>3540</v>
      </c>
    </row>
    <row r="15" spans="2:15" s="7" customFormat="1" ht="49.5" customHeight="1">
      <c r="B15" s="174"/>
      <c r="C15" s="27" t="s">
        <v>34</v>
      </c>
      <c r="D15" s="35">
        <v>350</v>
      </c>
      <c r="E15" s="35">
        <v>345</v>
      </c>
      <c r="F15" s="35">
        <v>340</v>
      </c>
      <c r="G15" s="35">
        <v>335</v>
      </c>
      <c r="H15" s="35">
        <v>330</v>
      </c>
      <c r="I15" s="35">
        <v>325</v>
      </c>
      <c r="J15" s="35">
        <v>320</v>
      </c>
      <c r="K15" s="35">
        <v>315</v>
      </c>
      <c r="L15" s="35">
        <v>310</v>
      </c>
      <c r="M15" s="35">
        <v>305</v>
      </c>
      <c r="N15" s="35">
        <v>300</v>
      </c>
      <c r="O15" s="36">
        <v>295</v>
      </c>
    </row>
    <row r="16" spans="1:15" s="32" customFormat="1" ht="49.5" customHeight="1">
      <c r="A16" s="7"/>
      <c r="B16" s="174" t="s">
        <v>36</v>
      </c>
      <c r="C16" s="27" t="s">
        <v>33</v>
      </c>
      <c r="D16" s="35"/>
      <c r="E16" s="28">
        <v>630</v>
      </c>
      <c r="F16" s="28">
        <v>940</v>
      </c>
      <c r="G16" s="37">
        <v>1230</v>
      </c>
      <c r="H16" s="37">
        <v>1520</v>
      </c>
      <c r="I16" s="37">
        <v>1800</v>
      </c>
      <c r="J16" s="37">
        <v>2070</v>
      </c>
      <c r="K16" s="37">
        <v>2340</v>
      </c>
      <c r="L16" s="37">
        <v>2600</v>
      </c>
      <c r="M16" s="37">
        <v>2830</v>
      </c>
      <c r="N16" s="37">
        <v>3100</v>
      </c>
      <c r="O16" s="38">
        <v>3300</v>
      </c>
    </row>
    <row r="17" spans="1:15" s="32" customFormat="1" ht="49.5" customHeight="1">
      <c r="A17" s="7"/>
      <c r="B17" s="178"/>
      <c r="C17" s="31" t="s">
        <v>34</v>
      </c>
      <c r="D17" s="35">
        <v>320</v>
      </c>
      <c r="E17" s="35">
        <v>315</v>
      </c>
      <c r="F17" s="35">
        <v>313</v>
      </c>
      <c r="G17" s="35">
        <v>308</v>
      </c>
      <c r="H17" s="35">
        <v>304</v>
      </c>
      <c r="I17" s="35">
        <v>300</v>
      </c>
      <c r="J17" s="35">
        <v>296</v>
      </c>
      <c r="K17" s="35">
        <v>293</v>
      </c>
      <c r="L17" s="35">
        <v>289</v>
      </c>
      <c r="M17" s="35">
        <v>283</v>
      </c>
      <c r="N17" s="35">
        <v>282</v>
      </c>
      <c r="O17" s="36">
        <v>275</v>
      </c>
    </row>
    <row r="18" spans="2:15" s="7" customFormat="1" ht="49.5" customHeight="1">
      <c r="B18" s="174" t="s">
        <v>37</v>
      </c>
      <c r="C18" s="27" t="s">
        <v>33</v>
      </c>
      <c r="D18" s="35"/>
      <c r="E18" s="28">
        <f>E19*2</f>
        <v>394</v>
      </c>
      <c r="F18" s="28">
        <f>F19*3</f>
        <v>582</v>
      </c>
      <c r="G18" s="28">
        <f>G19*4</f>
        <v>764</v>
      </c>
      <c r="H18" s="28">
        <f>H19*5</f>
        <v>940</v>
      </c>
      <c r="I18" s="28">
        <f>I19*6</f>
        <v>1110</v>
      </c>
      <c r="J18" s="28">
        <f>J19*7</f>
        <v>1274</v>
      </c>
      <c r="K18" s="28">
        <f>K19*8</f>
        <v>1432</v>
      </c>
      <c r="L18" s="28">
        <f>L19*9</f>
        <v>1584</v>
      </c>
      <c r="M18" s="28">
        <f>M19*10</f>
        <v>1730</v>
      </c>
      <c r="N18" s="28">
        <f>N19*11</f>
        <v>1870</v>
      </c>
      <c r="O18" s="29">
        <v>2000</v>
      </c>
    </row>
    <row r="19" spans="2:15" s="7" customFormat="1" ht="49.5" customHeight="1">
      <c r="B19" s="178"/>
      <c r="C19" s="31" t="s">
        <v>34</v>
      </c>
      <c r="D19" s="33">
        <v>200</v>
      </c>
      <c r="E19" s="33">
        <v>197</v>
      </c>
      <c r="F19" s="33">
        <v>194</v>
      </c>
      <c r="G19" s="33">
        <v>191</v>
      </c>
      <c r="H19" s="33">
        <v>188</v>
      </c>
      <c r="I19" s="33">
        <v>185</v>
      </c>
      <c r="J19" s="33">
        <v>182</v>
      </c>
      <c r="K19" s="33">
        <v>179</v>
      </c>
      <c r="L19" s="33">
        <v>176</v>
      </c>
      <c r="M19" s="33">
        <v>173</v>
      </c>
      <c r="N19" s="33">
        <v>170</v>
      </c>
      <c r="O19" s="39">
        <v>167</v>
      </c>
    </row>
    <row r="20" spans="2:15" s="11" customFormat="1" ht="49.5" customHeight="1">
      <c r="B20" s="16" t="s">
        <v>38</v>
      </c>
      <c r="C20" s="179" t="s">
        <v>39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80"/>
    </row>
    <row r="21" spans="2:15" s="7" customFormat="1" ht="49.5" customHeight="1">
      <c r="B21" s="23"/>
      <c r="C21" s="175" t="s">
        <v>43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6" t="s">
        <v>48</v>
      </c>
      <c r="N21" s="176"/>
      <c r="O21" s="177"/>
    </row>
    <row r="22" spans="2:15" s="7" customFormat="1" ht="49.5" customHeight="1">
      <c r="B22" s="30"/>
      <c r="C22" s="181" t="s">
        <v>37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70" t="s">
        <v>49</v>
      </c>
      <c r="N22" s="170"/>
      <c r="O22" s="171"/>
    </row>
    <row r="23" spans="2:15" s="11" customFormat="1" ht="49.5" customHeight="1">
      <c r="B23" s="16" t="s">
        <v>40</v>
      </c>
      <c r="C23" s="179" t="s">
        <v>41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80"/>
    </row>
    <row r="24" spans="2:15" s="7" customFormat="1" ht="49.5" customHeight="1">
      <c r="B24" s="40" t="s">
        <v>54</v>
      </c>
      <c r="C24" s="192" t="s">
        <v>53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3" t="s">
        <v>55</v>
      </c>
      <c r="N24" s="194"/>
      <c r="O24" s="195"/>
    </row>
    <row r="25" spans="2:15" s="2" customFormat="1" ht="51.75" customHeight="1">
      <c r="B25" s="41" t="s">
        <v>56</v>
      </c>
      <c r="C25" s="182" t="s">
        <v>57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3" t="s">
        <v>58</v>
      </c>
      <c r="N25" s="184"/>
      <c r="O25" s="185"/>
    </row>
    <row r="26" spans="2:15" s="11" customFormat="1" ht="49.5" customHeight="1">
      <c r="B26" s="17"/>
      <c r="C26" s="18" t="s">
        <v>42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</row>
    <row r="27" spans="2:16" s="21" customFormat="1" ht="49.5" customHeight="1">
      <c r="B27" s="189" t="s">
        <v>44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1"/>
      <c r="P27" s="22"/>
    </row>
    <row r="28" spans="2:15" s="22" customFormat="1" ht="60" customHeight="1">
      <c r="B28" s="186" t="s">
        <v>45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8"/>
    </row>
    <row r="29" spans="2:15" s="22" customFormat="1" ht="60" customHeight="1">
      <c r="B29" s="186" t="s">
        <v>46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8"/>
    </row>
    <row r="30" spans="2:15" s="22" customFormat="1" ht="60" customHeight="1">
      <c r="B30" s="186" t="s">
        <v>47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8"/>
    </row>
    <row r="31" spans="2:15" s="10" customFormat="1" ht="24" thickBot="1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</row>
    <row r="32" ht="18.75">
      <c r="B32" s="8"/>
    </row>
    <row r="33" spans="2:15" ht="20.25">
      <c r="B33" s="158" t="s">
        <v>51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</row>
  </sheetData>
  <sheetProtection/>
  <mergeCells count="35">
    <mergeCell ref="B29:O29"/>
    <mergeCell ref="B30:O30"/>
    <mergeCell ref="B27:O27"/>
    <mergeCell ref="B28:O28"/>
    <mergeCell ref="C23:O23"/>
    <mergeCell ref="C24:L24"/>
    <mergeCell ref="M24:O24"/>
    <mergeCell ref="C22:L22"/>
    <mergeCell ref="M22:O22"/>
    <mergeCell ref="C25:L25"/>
    <mergeCell ref="M25:O25"/>
    <mergeCell ref="B14:B15"/>
    <mergeCell ref="B16:B17"/>
    <mergeCell ref="B12:B13"/>
    <mergeCell ref="C10:O10"/>
    <mergeCell ref="C21:L21"/>
    <mergeCell ref="M21:O21"/>
    <mergeCell ref="B18:B19"/>
    <mergeCell ref="C20:O20"/>
    <mergeCell ref="C6:M6"/>
    <mergeCell ref="N6:O6"/>
    <mergeCell ref="C9:M9"/>
    <mergeCell ref="N9:O9"/>
    <mergeCell ref="C8:M8"/>
    <mergeCell ref="N8:O8"/>
    <mergeCell ref="Q3:R3"/>
    <mergeCell ref="B1:O1"/>
    <mergeCell ref="C2:O2"/>
    <mergeCell ref="B33:O33"/>
    <mergeCell ref="C5:M5"/>
    <mergeCell ref="N5:O5"/>
    <mergeCell ref="C3:O3"/>
    <mergeCell ref="C4:O4"/>
    <mergeCell ref="C7:M7"/>
    <mergeCell ref="N7:O7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nla</dc:creator>
  <cp:keywords/>
  <dc:description/>
  <cp:lastModifiedBy>Балашова М.А.</cp:lastModifiedBy>
  <cp:lastPrinted>2014-08-19T07:53:58Z</cp:lastPrinted>
  <dcterms:created xsi:type="dcterms:W3CDTF">2006-03-30T05:18:38Z</dcterms:created>
  <dcterms:modified xsi:type="dcterms:W3CDTF">2014-08-22T06:32:07Z</dcterms:modified>
  <cp:category/>
  <cp:version/>
  <cp:contentType/>
  <cp:contentStatus/>
</cp:coreProperties>
</file>